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6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<sst xmlns="http://schemas.openxmlformats.org/spreadsheetml/2006/main" count="44" uniqueCount="36">
  <si>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Method:</t>
  </si>
  <si>
    <t>MAGNESIUM</t>
  </si>
  <si>
    <t xml:space="preserve">  Arsenazo, (Trace Scientific) SB, EP</t>
  </si>
  <si>
    <t xml:space="preserve"> </t>
  </si>
  <si>
    <t>EP = End-point assay, K = Kinetic/Rate assay, SB = Sample blanked</t>
  </si>
  <si>
    <t>Results:</t>
  </si>
  <si>
    <t>Time</t>
  </si>
  <si>
    <t>Head #</t>
  </si>
  <si>
    <t>Right Eye</t>
  </si>
  <si>
    <t>Left Eye</t>
  </si>
  <si>
    <t>Aq Hum</t>
  </si>
  <si>
    <t>Vit Hum</t>
  </si>
  <si>
    <t>Aq. Hum</t>
  </si>
  <si>
    <t>mean</t>
  </si>
  <si>
    <t>SD</t>
  </si>
  <si>
    <t>Magnesium Conc. (mM)</t>
  </si>
  <si>
    <t>SEM</t>
  </si>
  <si>
    <t>Mean</t>
  </si>
  <si>
    <t>Delta</t>
  </si>
  <si>
    <t>Delta SEM</t>
  </si>
  <si>
    <t>±</t>
  </si>
  <si>
    <t>n=10</t>
  </si>
  <si>
    <t>n=5</t>
  </si>
  <si>
    <t>This study was conducted in association with NSW DPI.</t>
  </si>
  <si>
    <t xml:space="preserve">Whole normal bovine heads were obtained from abbattoirs. </t>
  </si>
  <si>
    <t>Samples of Aqueous and Vitreous Humour fluids were obtained at time 0 (n=10)</t>
  </si>
  <si>
    <t>and at 24 hrs (n=5) or 48 hrs (n=5). Time 0 samples were taken from the right eye</t>
  </si>
  <si>
    <t>and the second sample (24 or 48 hrs) from the left eye.  All heads were stored at</t>
  </si>
  <si>
    <t xml:space="preserve">room temperature (20-25°C) for the duration of the experiment.  </t>
  </si>
  <si>
    <t xml:space="preserve">Samples were stored at -20°C prior to shipment to RLS for analyte analysis. </t>
  </si>
  <si>
    <t>Samples were analyzed using the following method</t>
  </si>
  <si>
    <t xml:space="preserve">Results are presented as total concentrations and changes in concentration (Result </t>
  </si>
  <si>
    <t>for left eye minus result for paired right eye).</t>
  </si>
  <si>
    <t>Post - Mortem Effects on Bovine Eye Fluid Analytes - Magnesium</t>
  </si>
  <si>
    <t xml:space="preserve">Change </t>
  </si>
  <si>
    <t>(Left-Right)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</si>
</sst>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b/>
      <i/>
      <sz val="10"/>
      <name val="Arial"/>
      <family val="2"/>
    </font>
    <font>
      <b/>
      <sz val="8"/>
      <name val="Courier New"/>
      <family val="3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71" fontId="2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left" indent="15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Effect of Time Post-Mortem on Total Aqueous Humour Magnesium Concentration in Bovines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6525"/>
          <c:w val="0.90825"/>
          <c:h val="0.7325"/>
        </c:manualLayout>
      </c:layout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Sheet1!$L$23:$L$25</c:f>
                <c:numCache>
                  <c:ptCount val="3"/>
                  <c:pt idx="0">
                    <c:v>0.02586503431275524</c:v>
                  </c:pt>
                  <c:pt idx="1">
                    <c:v>0.05549774770204618</c:v>
                  </c:pt>
                  <c:pt idx="2">
                    <c:v>0.05085272854036425</c:v>
                  </c:pt>
                </c:numCache>
              </c:numRef>
            </c:plus>
            <c:minus>
              <c:numRef>
                <c:f>Sheet1!$L$23:$L$25</c:f>
                <c:numCache>
                  <c:ptCount val="3"/>
                  <c:pt idx="0">
                    <c:v>0.02586503431275524</c:v>
                  </c:pt>
                  <c:pt idx="1">
                    <c:v>0.05549774770204618</c:v>
                  </c:pt>
                  <c:pt idx="2">
                    <c:v>0.05085272854036425</c:v>
                  </c:pt>
                </c:numCache>
              </c:numRef>
            </c:minus>
            <c:noEndCap val="0"/>
          </c:errBars>
          <c:xVal>
            <c:numRef>
              <c:f>Sheet1!$J$23:$J$25</c:f>
              <c:numCach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xVal>
          <c:yVal>
            <c:numRef>
              <c:f>Sheet1!$K$23:$K$25</c:f>
              <c:numCache>
                <c:ptCount val="3"/>
                <c:pt idx="0">
                  <c:v>0.677</c:v>
                </c:pt>
                <c:pt idx="1">
                  <c:v>1</c:v>
                </c:pt>
                <c:pt idx="2">
                  <c:v>1.494</c:v>
                </c:pt>
              </c:numCache>
            </c:numRef>
          </c:yVal>
          <c:smooth val="0"/>
        </c:ser>
        <c:axId val="23764857"/>
        <c:axId val="12557122"/>
      </c:scatterChart>
      <c:valAx>
        <c:axId val="23764857"/>
        <c:scaling>
          <c:orientation val="minMax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Post-Mortem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557122"/>
        <c:crosses val="autoZero"/>
        <c:crossBetween val="midCat"/>
        <c:dispUnits/>
        <c:majorUnit val="12"/>
      </c:valAx>
      <c:valAx>
        <c:axId val="12557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Mg (mM) ± SEM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764857"/>
        <c:crossesAt val="-1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Effect of Time Post-Mortem on Change in Aqueous Humour Magnesium Concentration in Bovines</a:t>
            </a:r>
          </a:p>
        </c:rich>
      </c:tx>
      <c:layout>
        <c:manualLayout>
          <c:xMode val="factor"/>
          <c:yMode val="factor"/>
          <c:x val="0.01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35"/>
          <c:w val="0.913"/>
          <c:h val="0.746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Sheet1!$N$23:$N$25</c:f>
                <c:numCache>
                  <c:ptCount val="3"/>
                  <c:pt idx="0">
                    <c:v>0</c:v>
                  </c:pt>
                  <c:pt idx="1">
                    <c:v>0.08033679107357967</c:v>
                  </c:pt>
                  <c:pt idx="2">
                    <c:v>0.04884669896727947</c:v>
                  </c:pt>
                </c:numCache>
              </c:numRef>
            </c:plus>
            <c:minus>
              <c:numRef>
                <c:f>Sheet1!$N$23:$N$25</c:f>
                <c:numCache>
                  <c:ptCount val="3"/>
                  <c:pt idx="0">
                    <c:v>0</c:v>
                  </c:pt>
                  <c:pt idx="1">
                    <c:v>0.08033679107357967</c:v>
                  </c:pt>
                  <c:pt idx="2">
                    <c:v>0.04884669896727947</c:v>
                  </c:pt>
                </c:numCache>
              </c:numRef>
            </c:minus>
            <c:noEndCap val="0"/>
          </c:errBars>
          <c:xVal>
            <c:numRef>
              <c:f>Sheet1!$J$23:$J$25</c:f>
              <c:numCach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xVal>
          <c:yVal>
            <c:numRef>
              <c:f>Sheet1!$M$23:$M$25</c:f>
              <c:numCache>
                <c:ptCount val="3"/>
                <c:pt idx="0">
                  <c:v>0</c:v>
                </c:pt>
                <c:pt idx="1">
                  <c:v>0.292</c:v>
                </c:pt>
                <c:pt idx="2">
                  <c:v>0.846</c:v>
                </c:pt>
              </c:numCache>
            </c:numRef>
          </c:yVal>
          <c:smooth val="0"/>
        </c:ser>
        <c:axId val="45905235"/>
        <c:axId val="10493932"/>
      </c:scatterChart>
      <c:valAx>
        <c:axId val="45905235"/>
        <c:scaling>
          <c:orientation val="minMax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Post-Mortem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493932"/>
        <c:crossesAt val="-0.2"/>
        <c:crossBetween val="midCat"/>
        <c:dispUnits/>
        <c:majorUnit val="12"/>
      </c:valAx>
      <c:valAx>
        <c:axId val="10493932"/>
        <c:scaling>
          <c:orientation val="minMax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Mg (mM) ± SEM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905235"/>
        <c:crossesAt val="-1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0.4885</cdr:y>
    </cdr:from>
    <cdr:to>
      <cdr:x>0.33575</cdr:x>
      <cdr:y>0.56825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1809750"/>
          <a:ext cx="466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  <cdr:relSizeAnchor xmlns:cdr="http://schemas.openxmlformats.org/drawingml/2006/chartDrawing">
    <cdr:from>
      <cdr:x>0.7965</cdr:x>
      <cdr:y>0.20625</cdr:y>
    </cdr:from>
    <cdr:to>
      <cdr:x>0.85825</cdr:x>
      <cdr:y>0.26825</cdr:y>
    </cdr:to>
    <cdr:sp>
      <cdr:nvSpPr>
        <cdr:cNvPr id="2" name="TextBox 2"/>
        <cdr:cNvSpPr txBox="1">
          <a:spLocks noChangeArrowheads="1"/>
        </cdr:cNvSpPr>
      </cdr:nvSpPr>
      <cdr:spPr>
        <a:xfrm>
          <a:off x="4181475" y="762000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  <cdr:relSizeAnchor xmlns:cdr="http://schemas.openxmlformats.org/drawingml/2006/chartDrawing">
    <cdr:from>
      <cdr:x>0.52325</cdr:x>
      <cdr:y>0.39425</cdr:y>
    </cdr:from>
    <cdr:to>
      <cdr:x>0.58525</cdr:x>
      <cdr:y>0.45575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145732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0.25275</cdr:x>
      <cdr:y>0.6105</cdr:y>
    </cdr:from>
    <cdr:to>
      <cdr:x>0.341</cdr:x>
      <cdr:y>0.67475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200275"/>
          <a:ext cx="466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  <cdr:relSizeAnchor xmlns:cdr="http://schemas.openxmlformats.org/drawingml/2006/chartDrawing">
    <cdr:from>
      <cdr:x>0.792</cdr:x>
      <cdr:y>0.184</cdr:y>
    </cdr:from>
    <cdr:to>
      <cdr:x>0.85425</cdr:x>
      <cdr:y>0.24575</cdr:y>
    </cdr:to>
    <cdr:sp>
      <cdr:nvSpPr>
        <cdr:cNvPr id="2" name="TextBox 2"/>
        <cdr:cNvSpPr txBox="1">
          <a:spLocks noChangeArrowheads="1"/>
        </cdr:cNvSpPr>
      </cdr:nvSpPr>
      <cdr:spPr>
        <a:xfrm>
          <a:off x="4162425" y="657225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  <cdr:relSizeAnchor xmlns:cdr="http://schemas.openxmlformats.org/drawingml/2006/chartDrawing">
    <cdr:from>
      <cdr:x>0.52475</cdr:x>
      <cdr:y>0.434</cdr:y>
    </cdr:from>
    <cdr:to>
      <cdr:x>0.587</cdr:x>
      <cdr:y>0.49575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15621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27</xdr:row>
      <xdr:rowOff>85725</xdr:rowOff>
    </xdr:from>
    <xdr:to>
      <xdr:col>17</xdr:col>
      <xdr:colOff>457200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5619750" y="4486275"/>
        <a:ext cx="52578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</xdr:row>
      <xdr:rowOff>142875</xdr:rowOff>
    </xdr:from>
    <xdr:to>
      <xdr:col>17</xdr:col>
      <xdr:colOff>409575</xdr:colOff>
      <xdr:row>26</xdr:row>
      <xdr:rowOff>28575</xdr:rowOff>
    </xdr:to>
    <xdr:graphicFrame>
      <xdr:nvGraphicFramePr>
        <xdr:cNvPr id="2" name="Chart 2"/>
        <xdr:cNvGraphicFramePr/>
      </xdr:nvGraphicFramePr>
      <xdr:xfrm>
        <a:off x="5562600" y="657225"/>
        <a:ext cx="52673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workbookViewId="0" topLeftCell="E16">
      <selection activeCell="H19" sqref="H19"/>
    </sheetView>
  </sheetViews>
  <sheetFormatPr defaultColWidth="9.140625" defaultRowHeight="12.75"/>
  <cols>
    <col min="1" max="1" width="8.8515625" style="22" customWidth="1"/>
    <col min="7" max="7" width="10.28125" style="0" customWidth="1"/>
  </cols>
  <sheetData>
    <row r="2" ht="15">
      <c r="A2" s="1" t="s">
        <v>33</v>
      </c>
    </row>
    <row r="4" spans="1:2" ht="12.75">
      <c r="A4" s="2" t="s">
        <v>0</v>
      </c>
      <c r="B4" t="s">
        <v>23</v>
      </c>
    </row>
    <row r="5" spans="1:2" ht="12.75">
      <c r="A5" s="2"/>
      <c r="B5" t="s">
        <v>24</v>
      </c>
    </row>
    <row r="6" ht="12.75">
      <c r="B6" t="s">
        <v>25</v>
      </c>
    </row>
    <row r="7" ht="12.75">
      <c r="B7" t="s">
        <v>26</v>
      </c>
    </row>
    <row r="8" ht="12.75">
      <c r="B8" t="s">
        <v>27</v>
      </c>
    </row>
    <row r="9" ht="12.75">
      <c r="B9" t="s">
        <v>28</v>
      </c>
    </row>
    <row r="10" ht="12.75">
      <c r="B10" t="s">
        <v>29</v>
      </c>
    </row>
    <row r="11" ht="12.75">
      <c r="B11" t="s">
        <v>30</v>
      </c>
    </row>
    <row r="13" spans="2:7" ht="12.75">
      <c r="B13" s="3" t="s">
        <v>1</v>
      </c>
      <c r="C13" s="4"/>
      <c r="D13" s="3" t="s">
        <v>2</v>
      </c>
      <c r="E13" s="3"/>
      <c r="F13" s="3"/>
      <c r="G13" s="3"/>
    </row>
    <row r="14" spans="1:7" ht="12.75">
      <c r="A14" s="23" t="s">
        <v>3</v>
      </c>
      <c r="B14" s="5" t="s">
        <v>4</v>
      </c>
      <c r="C14" s="5"/>
      <c r="D14" s="5"/>
      <c r="E14" s="5"/>
      <c r="F14" s="5"/>
      <c r="G14" s="5"/>
    </row>
    <row r="15" spans="1:2" ht="12.75">
      <c r="A15" s="23"/>
      <c r="B15" s="5"/>
    </row>
    <row r="16" spans="1:9" ht="12.75">
      <c r="A16" s="2" t="s">
        <v>5</v>
      </c>
      <c r="B16" s="6" t="s">
        <v>31</v>
      </c>
      <c r="C16" s="6"/>
      <c r="D16" s="6"/>
      <c r="E16" s="6"/>
      <c r="F16" s="6"/>
      <c r="G16" s="6"/>
      <c r="H16" s="6"/>
      <c r="I16" s="6"/>
    </row>
    <row r="17" spans="1:6" ht="12.75">
      <c r="A17" s="23"/>
      <c r="B17" s="6" t="s">
        <v>32</v>
      </c>
      <c r="C17" s="6"/>
      <c r="D17" s="6"/>
      <c r="E17" s="6"/>
      <c r="F17" s="6"/>
    </row>
    <row r="18" spans="1:6" ht="12.75">
      <c r="A18" s="23"/>
      <c r="B18" s="6"/>
      <c r="C18" s="6"/>
      <c r="D18" s="6"/>
      <c r="E18" s="6"/>
      <c r="F18" s="6"/>
    </row>
    <row r="19" spans="1:6" ht="12.75">
      <c r="A19" s="23"/>
      <c r="B19" s="6"/>
      <c r="C19" s="6"/>
      <c r="D19" s="2" t="s">
        <v>15</v>
      </c>
      <c r="E19" s="6"/>
      <c r="F19" s="6"/>
    </row>
    <row r="20" spans="1:9" ht="12.75">
      <c r="A20" s="8" t="s">
        <v>6</v>
      </c>
      <c r="B20" s="8" t="s">
        <v>7</v>
      </c>
      <c r="C20" s="8" t="s">
        <v>8</v>
      </c>
      <c r="D20" s="8"/>
      <c r="E20" s="8"/>
      <c r="F20" s="8" t="s">
        <v>9</v>
      </c>
      <c r="G20" s="8" t="s">
        <v>34</v>
      </c>
      <c r="H20" s="8"/>
      <c r="I20" s="7"/>
    </row>
    <row r="21" spans="2:9" ht="12.75">
      <c r="B21" s="8"/>
      <c r="C21" s="21" t="s">
        <v>10</v>
      </c>
      <c r="D21" s="21" t="s">
        <v>11</v>
      </c>
      <c r="E21" s="21"/>
      <c r="F21" s="21" t="s">
        <v>12</v>
      </c>
      <c r="G21" s="21" t="s">
        <v>35</v>
      </c>
      <c r="H21" s="8"/>
      <c r="I21" s="7"/>
    </row>
    <row r="22" spans="1:14" ht="12.75">
      <c r="A22" s="24">
        <v>0</v>
      </c>
      <c r="B22" s="7">
        <v>1</v>
      </c>
      <c r="C22" s="7">
        <v>0.69</v>
      </c>
      <c r="D22" s="7">
        <v>0.76</v>
      </c>
      <c r="E22" s="7"/>
      <c r="F22" s="7"/>
      <c r="G22" s="7"/>
      <c r="H22" s="7"/>
      <c r="I22" s="7"/>
      <c r="J22" t="s">
        <v>6</v>
      </c>
      <c r="K22" t="s">
        <v>17</v>
      </c>
      <c r="L22" t="s">
        <v>16</v>
      </c>
      <c r="M22" t="s">
        <v>18</v>
      </c>
      <c r="N22" t="s">
        <v>19</v>
      </c>
    </row>
    <row r="23" spans="1:14" ht="12.75">
      <c r="A23" s="24"/>
      <c r="B23" s="7">
        <v>2</v>
      </c>
      <c r="C23" s="7">
        <v>0.73</v>
      </c>
      <c r="D23" s="7"/>
      <c r="E23" s="7"/>
      <c r="F23" s="7"/>
      <c r="G23" s="7"/>
      <c r="H23" s="7"/>
      <c r="I23" s="7"/>
      <c r="J23">
        <v>0</v>
      </c>
      <c r="K23">
        <v>0.677</v>
      </c>
      <c r="L23">
        <f>C33/SQRT(10)</f>
        <v>0.02586503431275524</v>
      </c>
      <c r="M23">
        <v>0</v>
      </c>
      <c r="N23">
        <v>0</v>
      </c>
    </row>
    <row r="24" spans="1:16" ht="12.75">
      <c r="A24" s="24"/>
      <c r="B24" s="7">
        <v>3</v>
      </c>
      <c r="C24" s="7">
        <v>0.58</v>
      </c>
      <c r="D24" s="7"/>
      <c r="E24" s="7"/>
      <c r="F24" s="7"/>
      <c r="G24" s="7"/>
      <c r="H24" s="7"/>
      <c r="I24" s="7"/>
      <c r="J24">
        <v>24</v>
      </c>
      <c r="K24">
        <v>1</v>
      </c>
      <c r="L24">
        <f>F41/SQRT(5)</f>
        <v>0.05549774770204618</v>
      </c>
      <c r="M24">
        <v>0.292</v>
      </c>
      <c r="N24">
        <f>G41/SQRT(5)</f>
        <v>0.08033679107357967</v>
      </c>
      <c r="P24" s="17" t="s">
        <v>21</v>
      </c>
    </row>
    <row r="25" spans="1:16" ht="12.75">
      <c r="A25" s="24"/>
      <c r="B25" s="7">
        <v>4</v>
      </c>
      <c r="C25" s="7">
        <v>0.85</v>
      </c>
      <c r="D25" s="7"/>
      <c r="E25" s="7"/>
      <c r="F25" s="7"/>
      <c r="G25" s="7"/>
      <c r="H25" s="7"/>
      <c r="I25" s="7"/>
      <c r="J25">
        <v>48</v>
      </c>
      <c r="K25">
        <v>1.494</v>
      </c>
      <c r="L25">
        <f>F49/SQRT(5)</f>
        <v>0.05085272854036425</v>
      </c>
      <c r="M25">
        <v>0.846</v>
      </c>
      <c r="N25">
        <f>G49/SQRT(5)</f>
        <v>0.04884669896727947</v>
      </c>
      <c r="P25" s="7" t="s">
        <v>22</v>
      </c>
    </row>
    <row r="26" spans="1:16" ht="12.75">
      <c r="A26" s="24"/>
      <c r="B26" s="7">
        <v>5</v>
      </c>
      <c r="C26" s="7">
        <v>0.68</v>
      </c>
      <c r="D26" s="7">
        <v>0.47</v>
      </c>
      <c r="E26" s="7"/>
      <c r="F26" s="7"/>
      <c r="G26" s="7"/>
      <c r="H26" s="7"/>
      <c r="I26" s="7"/>
      <c r="P26" s="7" t="s">
        <v>20</v>
      </c>
    </row>
    <row r="27" spans="1:9" ht="12.75">
      <c r="A27" s="24"/>
      <c r="B27" s="7">
        <v>6</v>
      </c>
      <c r="C27" s="7">
        <v>0.72</v>
      </c>
      <c r="D27" s="7">
        <v>0.91</v>
      </c>
      <c r="E27" s="7"/>
      <c r="F27" s="7"/>
      <c r="G27" s="7"/>
      <c r="H27" s="7"/>
      <c r="I27" s="7"/>
    </row>
    <row r="28" spans="1:9" ht="12.75">
      <c r="A28" s="24"/>
      <c r="B28" s="7">
        <v>7</v>
      </c>
      <c r="C28" s="7">
        <v>0.59</v>
      </c>
      <c r="D28" s="7"/>
      <c r="E28" s="7"/>
      <c r="F28" s="7"/>
      <c r="G28" s="7"/>
      <c r="H28" s="7"/>
      <c r="I28" s="7"/>
    </row>
    <row r="29" spans="1:9" ht="12.75">
      <c r="A29" s="24"/>
      <c r="B29" s="7">
        <v>8</v>
      </c>
      <c r="C29" s="7">
        <v>0.59</v>
      </c>
      <c r="D29" s="7"/>
      <c r="E29" s="7"/>
      <c r="F29" s="7"/>
      <c r="G29" s="7"/>
      <c r="H29" s="7"/>
      <c r="I29" s="7"/>
    </row>
    <row r="30" spans="1:9" ht="12.75">
      <c r="A30" s="24"/>
      <c r="B30" s="7">
        <v>9</v>
      </c>
      <c r="C30" s="7">
        <v>0.65</v>
      </c>
      <c r="D30" s="7"/>
      <c r="E30" s="7"/>
      <c r="F30" s="7"/>
      <c r="G30" s="7"/>
      <c r="H30" s="7"/>
      <c r="I30" s="7"/>
    </row>
    <row r="31" spans="1:9" ht="12.75">
      <c r="A31" s="24"/>
      <c r="B31" s="7">
        <v>10</v>
      </c>
      <c r="C31" s="7">
        <v>0.69</v>
      </c>
      <c r="D31" s="7">
        <v>0.87</v>
      </c>
      <c r="E31" s="7"/>
      <c r="F31" s="7"/>
      <c r="G31" s="7"/>
      <c r="H31" s="7"/>
      <c r="I31" s="7"/>
    </row>
    <row r="32" spans="1:9" s="13" customFormat="1" ht="12.75">
      <c r="A32" s="11"/>
      <c r="B32" s="11" t="s">
        <v>13</v>
      </c>
      <c r="C32" s="11">
        <f>AVERAGE(C22:C31)</f>
        <v>0.6769999999999999</v>
      </c>
      <c r="D32" s="11">
        <f>AVERAGE(D22:D31)</f>
        <v>0.7525000000000001</v>
      </c>
      <c r="F32" s="11"/>
      <c r="G32" s="11"/>
      <c r="H32" s="11"/>
      <c r="I32" s="11"/>
    </row>
    <row r="33" spans="1:9" s="16" customFormat="1" ht="12.75">
      <c r="A33" s="14"/>
      <c r="B33" s="14" t="s">
        <v>14</v>
      </c>
      <c r="C33" s="15">
        <f>STDEV(C22:C31)</f>
        <v>0.0817924201867145</v>
      </c>
      <c r="D33" s="15">
        <f>STDEV(D22:D31)</f>
        <v>0.19872510326243778</v>
      </c>
      <c r="E33" s="14"/>
      <c r="F33" s="14"/>
      <c r="G33" s="14"/>
      <c r="H33" s="14"/>
      <c r="I33" s="14"/>
    </row>
    <row r="34" spans="1:9" s="19" customFormat="1" ht="12.75">
      <c r="A34" s="17"/>
      <c r="B34" s="17" t="s">
        <v>16</v>
      </c>
      <c r="C34" s="20">
        <f>C33/SQRT(10)</f>
        <v>0.02586503431275524</v>
      </c>
      <c r="D34" s="18"/>
      <c r="E34" s="17"/>
      <c r="F34" s="17"/>
      <c r="G34" s="17"/>
      <c r="H34" s="17"/>
      <c r="I34" s="17"/>
    </row>
    <row r="35" spans="1:9" ht="12.75">
      <c r="A35" s="24">
        <v>24</v>
      </c>
      <c r="B35" s="7">
        <v>1</v>
      </c>
      <c r="C35" s="7"/>
      <c r="D35" s="7"/>
      <c r="E35" s="7"/>
      <c r="F35" s="10">
        <v>0.94</v>
      </c>
      <c r="G35" s="10">
        <f>F35-C22</f>
        <v>0.25</v>
      </c>
      <c r="H35" s="7"/>
      <c r="I35" s="7"/>
    </row>
    <row r="36" spans="1:9" ht="12.75">
      <c r="A36" s="24"/>
      <c r="B36" s="7">
        <v>2</v>
      </c>
      <c r="C36" s="7"/>
      <c r="D36" s="7"/>
      <c r="E36" s="7"/>
      <c r="F36" s="10">
        <v>0.95</v>
      </c>
      <c r="G36" s="10">
        <f>F36-C23</f>
        <v>0.21999999999999997</v>
      </c>
      <c r="H36" s="7"/>
      <c r="I36" s="7"/>
    </row>
    <row r="37" spans="1:9" ht="12.75">
      <c r="A37" s="24"/>
      <c r="B37" s="7">
        <v>3</v>
      </c>
      <c r="C37" s="7"/>
      <c r="D37" s="7"/>
      <c r="E37" s="7"/>
      <c r="F37" s="10">
        <v>1.19</v>
      </c>
      <c r="G37" s="10">
        <f>F37-C24</f>
        <v>0.61</v>
      </c>
      <c r="H37" s="7"/>
      <c r="I37" s="7"/>
    </row>
    <row r="38" spans="1:9" ht="12.75">
      <c r="A38" s="24"/>
      <c r="B38" s="7">
        <v>4</v>
      </c>
      <c r="C38" s="7"/>
      <c r="D38" s="7"/>
      <c r="E38" s="7"/>
      <c r="F38" s="10">
        <v>1.05</v>
      </c>
      <c r="G38" s="10">
        <f>F38-C25</f>
        <v>0.20000000000000007</v>
      </c>
      <c r="H38" s="7"/>
      <c r="I38" s="7"/>
    </row>
    <row r="39" spans="1:9" ht="12.75">
      <c r="A39" s="24"/>
      <c r="B39" s="7">
        <v>5</v>
      </c>
      <c r="C39" s="7"/>
      <c r="D39" s="7"/>
      <c r="E39" s="7"/>
      <c r="F39" s="10">
        <v>0.87</v>
      </c>
      <c r="G39" s="10">
        <f>F39-C31</f>
        <v>0.18000000000000005</v>
      </c>
      <c r="H39" s="7"/>
      <c r="I39" s="7"/>
    </row>
    <row r="40" spans="1:9" s="13" customFormat="1" ht="12.75">
      <c r="A40" s="11"/>
      <c r="B40" s="11" t="s">
        <v>13</v>
      </c>
      <c r="C40" s="11"/>
      <c r="D40" s="11"/>
      <c r="E40" s="11"/>
      <c r="F40" s="12">
        <f>AVERAGE(F35:F39)</f>
        <v>1</v>
      </c>
      <c r="G40" s="12">
        <f>AVERAGE(G35:G39)</f>
        <v>0.2920000000000001</v>
      </c>
      <c r="I40" s="11"/>
    </row>
    <row r="41" spans="1:9" s="16" customFormat="1" ht="12.75">
      <c r="A41" s="14"/>
      <c r="B41" s="14" t="s">
        <v>14</v>
      </c>
      <c r="C41" s="14"/>
      <c r="D41" s="14"/>
      <c r="E41" s="14"/>
      <c r="F41" s="15">
        <f>STDEV(F35:F39)</f>
        <v>0.124096736459908</v>
      </c>
      <c r="G41" s="15">
        <f>STDEV(G35:G39)</f>
        <v>0.17963852593472246</v>
      </c>
      <c r="H41" s="14"/>
      <c r="I41" s="14"/>
    </row>
    <row r="42" spans="1:9" s="19" customFormat="1" ht="12.75">
      <c r="A42" s="17"/>
      <c r="B42" s="17" t="s">
        <v>16</v>
      </c>
      <c r="C42" s="17"/>
      <c r="D42" s="17"/>
      <c r="E42" s="17"/>
      <c r="F42" s="18">
        <f>F41/SQRT(5)</f>
        <v>0.05549774770204618</v>
      </c>
      <c r="G42" s="18">
        <f>G41/SQRT(5)</f>
        <v>0.08033679107357967</v>
      </c>
      <c r="H42" s="17"/>
      <c r="I42" s="17"/>
    </row>
    <row r="43" spans="1:9" ht="12.75">
      <c r="A43" s="24">
        <v>48</v>
      </c>
      <c r="B43" s="7">
        <v>6</v>
      </c>
      <c r="C43" s="7"/>
      <c r="D43" s="7"/>
      <c r="E43" s="7"/>
      <c r="F43" s="10">
        <v>1.63</v>
      </c>
      <c r="G43" s="10">
        <f>F43-C27</f>
        <v>0.9099999999999999</v>
      </c>
      <c r="H43" s="7"/>
      <c r="I43" s="7"/>
    </row>
    <row r="44" spans="1:9" ht="12.75">
      <c r="A44" s="24"/>
      <c r="B44" s="7">
        <v>7</v>
      </c>
      <c r="C44" s="7"/>
      <c r="D44" s="7"/>
      <c r="E44" s="7"/>
      <c r="F44" s="10">
        <v>1.54</v>
      </c>
      <c r="G44" s="10">
        <f>F44-C28</f>
        <v>0.9500000000000001</v>
      </c>
      <c r="H44" s="7"/>
      <c r="I44" s="7"/>
    </row>
    <row r="45" spans="1:9" ht="12.75">
      <c r="A45" s="24"/>
      <c r="B45" s="7">
        <v>8</v>
      </c>
      <c r="C45" s="7"/>
      <c r="D45" s="7"/>
      <c r="E45" s="7"/>
      <c r="F45" s="10">
        <v>1.47</v>
      </c>
      <c r="G45" s="10">
        <f>F45-C29</f>
        <v>0.88</v>
      </c>
      <c r="H45" s="7"/>
      <c r="I45" s="7"/>
    </row>
    <row r="46" spans="1:9" ht="12.75">
      <c r="A46" s="24"/>
      <c r="B46" s="7">
        <v>9</v>
      </c>
      <c r="C46" s="7"/>
      <c r="D46" s="7"/>
      <c r="E46" s="7"/>
      <c r="F46" s="10">
        <v>1.32</v>
      </c>
      <c r="G46" s="10">
        <f>F46-C30</f>
        <v>0.67</v>
      </c>
      <c r="H46" s="7"/>
      <c r="I46" s="7"/>
    </row>
    <row r="47" spans="1:9" ht="12.75">
      <c r="A47" s="24"/>
      <c r="B47" s="7">
        <v>10</v>
      </c>
      <c r="C47" s="7"/>
      <c r="D47" s="7"/>
      <c r="E47" s="7"/>
      <c r="F47" s="10">
        <v>1.51</v>
      </c>
      <c r="G47" s="10">
        <f>F47-C31</f>
        <v>0.8200000000000001</v>
      </c>
      <c r="H47" s="7"/>
      <c r="I47" s="7"/>
    </row>
    <row r="48" spans="1:9" s="13" customFormat="1" ht="12.75">
      <c r="A48" s="11"/>
      <c r="B48" s="11" t="s">
        <v>13</v>
      </c>
      <c r="C48" s="11"/>
      <c r="D48" s="11"/>
      <c r="E48" s="11"/>
      <c r="F48" s="12">
        <f>AVERAGE(F43:F47)</f>
        <v>1.494</v>
      </c>
      <c r="G48" s="12">
        <f>AVERAGE(G43:G47)</f>
        <v>0.8459999999999999</v>
      </c>
      <c r="I48" s="11"/>
    </row>
    <row r="49" spans="1:9" s="16" customFormat="1" ht="12.75">
      <c r="A49" s="14"/>
      <c r="B49" s="14" t="s">
        <v>14</v>
      </c>
      <c r="C49" s="14"/>
      <c r="D49" s="14"/>
      <c r="E49" s="14"/>
      <c r="F49" s="15">
        <f>STDEV(F43:F47)</f>
        <v>0.11371015785759814</v>
      </c>
      <c r="G49" s="15">
        <f>STDEV(G43:G47)</f>
        <v>0.10922453936730568</v>
      </c>
      <c r="H49" s="14"/>
      <c r="I49" s="14"/>
    </row>
    <row r="50" spans="1:8" s="19" customFormat="1" ht="12.75">
      <c r="A50" s="17"/>
      <c r="B50" s="17" t="s">
        <v>16</v>
      </c>
      <c r="C50" s="17"/>
      <c r="D50" s="17"/>
      <c r="E50" s="17"/>
      <c r="F50" s="18">
        <f>F49/SQRT(5)</f>
        <v>0.05085272854036425</v>
      </c>
      <c r="G50" s="18">
        <f>G49/SQRT(5)</f>
        <v>0.04884669896727947</v>
      </c>
      <c r="H50" s="17"/>
    </row>
    <row r="51" spans="1:8" ht="12.75">
      <c r="A51" s="24"/>
      <c r="B51" s="8"/>
      <c r="C51" s="9"/>
      <c r="D51" s="9"/>
      <c r="E51" s="7"/>
      <c r="F51" s="7"/>
      <c r="G51" s="7"/>
      <c r="H51" s="7"/>
    </row>
    <row r="52" spans="1:8" ht="12.75">
      <c r="A52" s="24"/>
      <c r="B52" s="8"/>
      <c r="C52" s="9"/>
      <c r="D52" s="8"/>
      <c r="E52" s="7"/>
      <c r="F52" s="7"/>
      <c r="G52" s="7"/>
      <c r="H52" s="7"/>
    </row>
    <row r="53" spans="1:9" ht="12.75">
      <c r="A53" s="24"/>
      <c r="B53" s="7"/>
      <c r="C53" s="7"/>
      <c r="D53" s="7"/>
      <c r="E53" s="7"/>
      <c r="F53" s="7"/>
      <c r="G53" s="7"/>
      <c r="H53" s="7"/>
      <c r="I53" s="7"/>
    </row>
    <row r="54" spans="1:9" ht="12.75">
      <c r="A54" s="24"/>
      <c r="B54" s="7"/>
      <c r="C54" s="7"/>
      <c r="D54" s="7"/>
      <c r="E54" s="7"/>
      <c r="F54" s="7"/>
      <c r="G54" s="7"/>
      <c r="H54" s="7"/>
      <c r="I54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Laboratory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Regional Laboratory Services</cp:lastModifiedBy>
  <cp:lastPrinted>2011-03-30T01:04:55Z</cp:lastPrinted>
  <dcterms:created xsi:type="dcterms:W3CDTF">2002-11-22T03:59:38Z</dcterms:created>
  <dcterms:modified xsi:type="dcterms:W3CDTF">2011-04-06T06:23:13Z</dcterms:modified>
  <cp:category/>
  <cp:version/>
  <cp:contentType/>
  <cp:contentStatus/>
</cp:coreProperties>
</file>