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<sst xmlns="http://schemas.openxmlformats.org/spreadsheetml/2006/main" count="46" uniqueCount="38">
  <si>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Method:</t>
  </si>
  <si>
    <t>UREA</t>
  </si>
  <si>
    <t xml:space="preserve">  Enzymatic, K</t>
  </si>
  <si>
    <t xml:space="preserve"> </t>
  </si>
  <si>
    <t>EP = End-point assay, K = Kinetic/Rate assay, SB = Sample blanked</t>
  </si>
  <si>
    <t>Results:</t>
  </si>
  <si>
    <t>Time</t>
  </si>
  <si>
    <t>Head #</t>
  </si>
  <si>
    <t>Right Eye</t>
  </si>
  <si>
    <t>Left Eye</t>
  </si>
  <si>
    <t>Aq Hum</t>
  </si>
  <si>
    <t>Vit Hum</t>
  </si>
  <si>
    <t>Aq. Hum</t>
  </si>
  <si>
    <t>SD</t>
  </si>
  <si>
    <t>SEM</t>
  </si>
  <si>
    <t>Urea</t>
  </si>
  <si>
    <t xml:space="preserve">Delta </t>
  </si>
  <si>
    <t>Delta SEM</t>
  </si>
  <si>
    <t>n=5</t>
  </si>
  <si>
    <t>n=10</t>
  </si>
  <si>
    <t xml:space="preserve">Total Urea ± SEM </t>
  </si>
  <si>
    <t xml:space="preserve">Change in Urea ± SEM </t>
  </si>
  <si>
    <t>±</t>
  </si>
  <si>
    <t>This study was conducted in association with NSW DPI.</t>
  </si>
  <si>
    <t xml:space="preserve">Whole normal bovine heads were obtained from abbattoirs. </t>
  </si>
  <si>
    <t>Samples of Aqueous and Vitreous Humour fluids were obtained at time 0 (n=10)</t>
  </si>
  <si>
    <t>and at 24 hrs (n=5) or 48 hrs (n=5). Time 0 samples were taken from the right eye</t>
  </si>
  <si>
    <t>and the second sample (24 or 48 hrs) from the left eye.  All heads were stored at</t>
  </si>
  <si>
    <t xml:space="preserve">room temperature (20-25°C) for the duration of the experiment.  </t>
  </si>
  <si>
    <t xml:space="preserve">Samples were stored at -20°C prior to shipment to RLS for analyte analysis. </t>
  </si>
  <si>
    <t>Samples were analyzed using the following method</t>
  </si>
  <si>
    <t xml:space="preserve">Results are presented as total concentrations and changes in concentration (Result </t>
  </si>
  <si>
    <t>for left eye minus result for paired right eye).</t>
  </si>
  <si>
    <t>Change</t>
  </si>
  <si>
    <t>(Left-Right)</t>
  </si>
  <si>
    <t>Mean</t>
  </si>
  <si>
    <t>Urea Conc. (mM)</t>
  </si>
  <si>
    <t>Post - Mortem Effects on Bovine Eye Fluid Analytes - Urea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</si>
</sst>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 of Time Post-Mortem on Total Aqueous Humour Urea Concentration in Bovines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275"/>
          <c:w val="0.91325"/>
          <c:h val="0.758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Sheet1!$J$21</c:f>
              <c:strCache>
                <c:ptCount val="1"/>
                <c:pt idx="0">
                  <c:v>Total Urea ± SEM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Sheet1!$L$26:$L$28</c:f>
                <c:numCache>
                  <c:ptCount val="3"/>
                  <c:pt idx="0">
                    <c:v>0.5782732917920389</c:v>
                  </c:pt>
                  <c:pt idx="1">
                    <c:v>0.4397726685459201</c:v>
                  </c:pt>
                  <c:pt idx="2">
                    <c:v>1.6420718620084835</c:v>
                  </c:pt>
                </c:numCache>
              </c:numRef>
            </c:plus>
            <c:minus>
              <c:numRef>
                <c:f>Sheet1!$L$26:$L$28</c:f>
                <c:numCache>
                  <c:ptCount val="3"/>
                  <c:pt idx="0">
                    <c:v>0.5782732917920389</c:v>
                  </c:pt>
                  <c:pt idx="1">
                    <c:v>0.4397726685459201</c:v>
                  </c:pt>
                  <c:pt idx="2">
                    <c:v>1.6420718620084835</c:v>
                  </c:pt>
                </c:numCache>
              </c:numRef>
            </c:minus>
            <c:noEndCap val="0"/>
          </c:errBars>
          <c:xVal>
            <c:numRef>
              <c:f>Sheet1!$J$26:$J$28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Sheet1!$K$26:$K$28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51259883"/>
        <c:axId val="58685764"/>
      </c:scatterChart>
      <c:valAx>
        <c:axId val="51259883"/>
        <c:scaling>
          <c:orientation val="minMax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Post-Mortem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685764"/>
        <c:crosses val="autoZero"/>
        <c:crossBetween val="midCat"/>
        <c:dispUnits/>
        <c:majorUnit val="12"/>
      </c:valAx>
      <c:valAx>
        <c:axId val="5868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Urea  (mM) ± SEM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259883"/>
        <c:crossesAt val="-1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 of Time Post-Mortem on Change in Aqueous Humour Urea Concentration in Bovines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6825"/>
          <c:w val="0.911"/>
          <c:h val="0.73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Sheet1!$J$22</c:f>
              <c:strCache>
                <c:ptCount val="1"/>
                <c:pt idx="0">
                  <c:v>Change in Urea ± SEM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Sheet1!$N$26:$N$28</c:f>
                <c:numCache>
                  <c:ptCount val="3"/>
                  <c:pt idx="0">
                    <c:v>0</c:v>
                  </c:pt>
                  <c:pt idx="1">
                    <c:v>0.26645825188948424</c:v>
                  </c:pt>
                  <c:pt idx="2">
                    <c:v>1.3437261625792662</c:v>
                  </c:pt>
                </c:numCache>
              </c:numRef>
            </c:plus>
            <c:minus>
              <c:numRef>
                <c:f>Sheet1!$N$26:$N$28</c:f>
                <c:numCache>
                  <c:ptCount val="3"/>
                  <c:pt idx="0">
                    <c:v>0</c:v>
                  </c:pt>
                  <c:pt idx="1">
                    <c:v>0.26645825188948424</c:v>
                  </c:pt>
                  <c:pt idx="2">
                    <c:v>1.3437261625792662</c:v>
                  </c:pt>
                </c:numCache>
              </c:numRef>
            </c:minus>
            <c:noEndCap val="0"/>
          </c:errBars>
          <c:xVal>
            <c:numRef>
              <c:f>Sheet1!$J$26:$J$28</c:f>
              <c:numCach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xVal>
          <c:yVal>
            <c:numRef>
              <c:f>Sheet1!$M$26:$M$28</c:f>
              <c:numCache>
                <c:ptCount val="3"/>
                <c:pt idx="0">
                  <c:v>0</c:v>
                </c:pt>
                <c:pt idx="1">
                  <c:v>0.6000000000000001</c:v>
                </c:pt>
                <c:pt idx="2">
                  <c:v>2.74</c:v>
                </c:pt>
              </c:numCache>
            </c:numRef>
          </c:yVal>
          <c:smooth val="0"/>
        </c:ser>
        <c:axId val="58409829"/>
        <c:axId val="55926414"/>
      </c:scatterChart>
      <c:valAx>
        <c:axId val="58409829"/>
        <c:scaling>
          <c:orientation val="minMax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Post-Mortem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926414"/>
        <c:crossesAt val="-1"/>
        <c:crossBetween val="midCat"/>
        <c:dispUnits/>
        <c:majorUnit val="12"/>
      </c:valAx>
      <c:valAx>
        <c:axId val="55926414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Change in Urea (mM) ±  SEM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409829"/>
        <c:crossesAt val="-1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0.52575</cdr:x>
      <cdr:y>0.46775</cdr:y>
    </cdr:from>
    <cdr:to>
      <cdr:x>0.5855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1704975"/>
          <a:ext cx="314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0.7945</cdr:x>
      <cdr:y>0.18525</cdr:y>
    </cdr:from>
    <cdr:to>
      <cdr:x>0.8535</cdr:x>
      <cdr:y>0.2495</cdr:y>
    </cdr:to>
    <cdr:sp>
      <cdr:nvSpPr>
        <cdr:cNvPr id="2" name="TextBox 2"/>
        <cdr:cNvSpPr txBox="1">
          <a:spLocks noChangeArrowheads="1"/>
        </cdr:cNvSpPr>
      </cdr:nvSpPr>
      <cdr:spPr>
        <a:xfrm>
          <a:off x="4171950" y="676275"/>
          <a:ext cx="314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0.2545</cdr:x>
      <cdr:y>0.46775</cdr:y>
    </cdr:from>
    <cdr:to>
      <cdr:x>0.32825</cdr:x>
      <cdr:y>0.52575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0" y="1704975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0.54825</cdr:y>
    </cdr:from>
    <cdr:to>
      <cdr:x>0.57925</cdr:x>
      <cdr:y>0.6095</cdr:y>
    </cdr:to>
    <cdr:sp>
      <cdr:nvSpPr>
        <cdr:cNvPr id="1" name="TextBox 1"/>
        <cdr:cNvSpPr txBox="1">
          <a:spLocks noChangeArrowheads="1"/>
        </cdr:cNvSpPr>
      </cdr:nvSpPr>
      <cdr:spPr>
        <a:xfrm>
          <a:off x="2705100" y="2009775"/>
          <a:ext cx="333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0.831</cdr:x>
      <cdr:y>0.35125</cdr:y>
    </cdr:from>
    <cdr:to>
      <cdr:x>0.89275</cdr:x>
      <cdr:y>0.413</cdr:y>
    </cdr:to>
    <cdr:sp>
      <cdr:nvSpPr>
        <cdr:cNvPr id="2" name="TextBox 2"/>
        <cdr:cNvSpPr txBox="1">
          <a:spLocks noChangeArrowheads="1"/>
        </cdr:cNvSpPr>
      </cdr:nvSpPr>
      <cdr:spPr>
        <a:xfrm>
          <a:off x="4362450" y="128587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0.23525</cdr:x>
      <cdr:y>0.6095</cdr:y>
    </cdr:from>
    <cdr:to>
      <cdr:x>0.311</cdr:x>
      <cdr:y>0.66275</cdr:y>
    </cdr:to>
    <cdr:sp>
      <cdr:nvSpPr>
        <cdr:cNvPr id="3" name="TextBox 3"/>
        <cdr:cNvSpPr txBox="1">
          <a:spLocks noChangeArrowheads="1"/>
        </cdr:cNvSpPr>
      </cdr:nvSpPr>
      <cdr:spPr>
        <a:xfrm>
          <a:off x="1228725" y="22288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30</xdr:row>
      <xdr:rowOff>19050</xdr:rowOff>
    </xdr:from>
    <xdr:to>
      <xdr:col>17</xdr:col>
      <xdr:colOff>400050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5553075" y="4905375"/>
        <a:ext cx="52578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5</xdr:row>
      <xdr:rowOff>76200</xdr:rowOff>
    </xdr:from>
    <xdr:to>
      <xdr:col>17</xdr:col>
      <xdr:colOff>400050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5553075" y="914400"/>
        <a:ext cx="52578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"/>
  <sheetViews>
    <sheetView tabSelected="1" workbookViewId="0" topLeftCell="A1">
      <selection activeCell="D7" sqref="D7"/>
    </sheetView>
  </sheetViews>
  <sheetFormatPr defaultColWidth="9.140625" defaultRowHeight="12.75"/>
  <cols>
    <col min="7" max="7" width="9.8515625" style="0" customWidth="1"/>
  </cols>
  <sheetData>
    <row r="2" ht="15">
      <c r="A2" s="1" t="s">
        <v>37</v>
      </c>
    </row>
    <row r="4" spans="1:2" ht="12.75">
      <c r="A4" s="2" t="s">
        <v>0</v>
      </c>
      <c r="B4" t="s">
        <v>23</v>
      </c>
    </row>
    <row r="5" spans="1:2" ht="12.75">
      <c r="A5" s="2"/>
      <c r="B5" t="s">
        <v>24</v>
      </c>
    </row>
    <row r="6" ht="12.75">
      <c r="B6" t="s">
        <v>25</v>
      </c>
    </row>
    <row r="7" ht="12.75">
      <c r="B7" t="s">
        <v>26</v>
      </c>
    </row>
    <row r="8" ht="12.75">
      <c r="B8" t="s">
        <v>27</v>
      </c>
    </row>
    <row r="9" ht="12.75">
      <c r="B9" t="s">
        <v>28</v>
      </c>
    </row>
    <row r="10" ht="12.75">
      <c r="B10" t="s">
        <v>29</v>
      </c>
    </row>
    <row r="11" ht="12.75">
      <c r="B11" t="s">
        <v>30</v>
      </c>
    </row>
    <row r="13" spans="2:7" ht="12.75">
      <c r="B13" s="3" t="s">
        <v>1</v>
      </c>
      <c r="C13" s="5"/>
      <c r="D13" s="5"/>
      <c r="E13" s="5"/>
      <c r="F13" s="3" t="s">
        <v>2</v>
      </c>
      <c r="G13" s="3"/>
    </row>
    <row r="14" spans="1:7" ht="12.75">
      <c r="A14" s="4" t="s">
        <v>3</v>
      </c>
      <c r="B14" s="6" t="s">
        <v>4</v>
      </c>
      <c r="C14" s="6"/>
      <c r="D14" s="6"/>
      <c r="E14" s="6"/>
      <c r="F14" s="6"/>
      <c r="G14" s="6"/>
    </row>
    <row r="15" spans="1:2" ht="12.75">
      <c r="A15" s="4"/>
      <c r="B15" s="6"/>
    </row>
    <row r="16" spans="1:9" ht="12.75">
      <c r="A16" s="2" t="s">
        <v>5</v>
      </c>
      <c r="B16" s="7" t="s">
        <v>31</v>
      </c>
      <c r="C16" s="7"/>
      <c r="D16" s="7"/>
      <c r="E16" s="7"/>
      <c r="F16" s="7"/>
      <c r="G16" s="7"/>
      <c r="H16" s="7"/>
      <c r="I16" s="7"/>
    </row>
    <row r="17" spans="1:6" ht="12.75">
      <c r="A17" s="4"/>
      <c r="B17" s="7" t="s">
        <v>32</v>
      </c>
      <c r="C17" s="7"/>
      <c r="D17" s="7"/>
      <c r="E17" s="7"/>
      <c r="F17" s="7"/>
    </row>
    <row r="18" spans="1:6" ht="12.75">
      <c r="A18" s="4"/>
      <c r="B18" s="7"/>
      <c r="C18" s="7"/>
      <c r="D18" s="7"/>
      <c r="E18" s="7"/>
      <c r="F18" s="7"/>
    </row>
    <row r="19" spans="1:6" ht="12.75">
      <c r="A19" s="4"/>
      <c r="B19" s="7"/>
      <c r="C19" s="7"/>
      <c r="D19" s="2" t="s">
        <v>36</v>
      </c>
      <c r="E19" s="7"/>
      <c r="F19" s="7"/>
    </row>
    <row r="20" spans="1:7" ht="12.75">
      <c r="A20" s="8" t="s">
        <v>6</v>
      </c>
      <c r="B20" s="8" t="s">
        <v>7</v>
      </c>
      <c r="C20" s="8" t="s">
        <v>8</v>
      </c>
      <c r="D20" s="8"/>
      <c r="E20" s="8"/>
      <c r="F20" s="8" t="s">
        <v>9</v>
      </c>
      <c r="G20" s="8" t="s">
        <v>33</v>
      </c>
    </row>
    <row r="21" spans="1:10" ht="12.75">
      <c r="A21" s="8"/>
      <c r="B21" s="8"/>
      <c r="C21" s="8" t="s">
        <v>10</v>
      </c>
      <c r="D21" s="8" t="s">
        <v>11</v>
      </c>
      <c r="E21" s="8"/>
      <c r="F21" s="8" t="s">
        <v>12</v>
      </c>
      <c r="G21" s="8" t="s">
        <v>34</v>
      </c>
      <c r="J21" t="s">
        <v>20</v>
      </c>
    </row>
    <row r="22" spans="1:10" ht="12.75">
      <c r="A22" s="8">
        <v>0</v>
      </c>
      <c r="B22" s="9">
        <v>1</v>
      </c>
      <c r="C22" s="11">
        <v>4.6</v>
      </c>
      <c r="D22" s="11">
        <v>3.9</v>
      </c>
      <c r="E22" s="9"/>
      <c r="F22" s="9"/>
      <c r="G22" s="9"/>
      <c r="J22" t="s">
        <v>21</v>
      </c>
    </row>
    <row r="23" spans="1:7" ht="12.75">
      <c r="A23" s="8"/>
      <c r="B23" s="9">
        <v>2</v>
      </c>
      <c r="C23" s="11">
        <v>4.7</v>
      </c>
      <c r="D23" s="11"/>
      <c r="E23" s="9"/>
      <c r="F23" s="9"/>
      <c r="G23" s="9"/>
    </row>
    <row r="24" spans="1:7" ht="12.75">
      <c r="A24" s="8"/>
      <c r="B24" s="9">
        <v>3</v>
      </c>
      <c r="C24" s="11">
        <v>2.7</v>
      </c>
      <c r="D24" s="11"/>
      <c r="E24" s="9"/>
      <c r="F24" s="9"/>
      <c r="G24" s="9"/>
    </row>
    <row r="25" spans="1:14" ht="12.75">
      <c r="A25" s="8"/>
      <c r="B25" s="9">
        <v>4</v>
      </c>
      <c r="C25" s="11">
        <v>5.1</v>
      </c>
      <c r="D25" s="11"/>
      <c r="E25" s="9"/>
      <c r="F25" s="9"/>
      <c r="G25" s="9"/>
      <c r="J25" t="s">
        <v>6</v>
      </c>
      <c r="K25" t="s">
        <v>15</v>
      </c>
      <c r="L25" t="s">
        <v>14</v>
      </c>
      <c r="M25" t="s">
        <v>16</v>
      </c>
      <c r="N25" t="s">
        <v>17</v>
      </c>
    </row>
    <row r="26" spans="1:14" ht="12.75">
      <c r="A26" s="8"/>
      <c r="B26" s="9">
        <v>5</v>
      </c>
      <c r="C26" s="11">
        <v>4.5</v>
      </c>
      <c r="D26" s="11">
        <v>4.4</v>
      </c>
      <c r="E26" s="9"/>
      <c r="F26" s="9"/>
      <c r="G26" s="9"/>
      <c r="J26">
        <v>0</v>
      </c>
      <c r="K26">
        <f>C32</f>
        <v>5.119999999999999</v>
      </c>
      <c r="L26" s="10">
        <f>C34</f>
        <v>0.5782732917920389</v>
      </c>
      <c r="M26">
        <v>0</v>
      </c>
      <c r="N26">
        <v>0</v>
      </c>
    </row>
    <row r="27" spans="1:17" ht="12.75">
      <c r="A27" s="8"/>
      <c r="B27" s="9">
        <v>6</v>
      </c>
      <c r="C27" s="11">
        <v>6.3</v>
      </c>
      <c r="D27" s="11">
        <v>5.5</v>
      </c>
      <c r="E27" s="9"/>
      <c r="F27" s="9"/>
      <c r="G27" s="9"/>
      <c r="J27">
        <v>24</v>
      </c>
      <c r="K27">
        <f>F40</f>
        <v>4.92</v>
      </c>
      <c r="L27">
        <f>F41/SQRT(5)</f>
        <v>0.4397726685459201</v>
      </c>
      <c r="M27" s="10">
        <f>G40</f>
        <v>0.6000000000000001</v>
      </c>
      <c r="N27" s="10">
        <f>G42</f>
        <v>0.26645825188948424</v>
      </c>
      <c r="Q27" t="s">
        <v>18</v>
      </c>
    </row>
    <row r="28" spans="1:17" ht="12.75">
      <c r="A28" s="8"/>
      <c r="B28" s="9">
        <v>7</v>
      </c>
      <c r="C28" s="11">
        <v>3.4</v>
      </c>
      <c r="D28" s="11"/>
      <c r="E28" s="9"/>
      <c r="F28" s="9"/>
      <c r="G28" s="9"/>
      <c r="J28">
        <v>48</v>
      </c>
      <c r="K28">
        <f>F48</f>
        <v>8.879999999999999</v>
      </c>
      <c r="L28">
        <f>F49/SQRT(5)</f>
        <v>1.6420718620084835</v>
      </c>
      <c r="M28" s="10">
        <f>G48</f>
        <v>2.74</v>
      </c>
      <c r="N28" s="10">
        <f>G50</f>
        <v>1.3437261625792662</v>
      </c>
      <c r="Q28" t="s">
        <v>19</v>
      </c>
    </row>
    <row r="29" spans="1:17" ht="12.75">
      <c r="A29" s="8"/>
      <c r="B29" s="9">
        <v>8</v>
      </c>
      <c r="C29" s="11">
        <v>8.7</v>
      </c>
      <c r="D29" s="11"/>
      <c r="E29" s="9"/>
      <c r="F29" s="9"/>
      <c r="G29" s="9"/>
      <c r="Q29" t="s">
        <v>22</v>
      </c>
    </row>
    <row r="30" spans="1:7" ht="12.75">
      <c r="A30" s="8"/>
      <c r="B30" s="9">
        <v>9</v>
      </c>
      <c r="C30" s="11">
        <v>3.9</v>
      </c>
      <c r="D30" s="11"/>
      <c r="E30" s="9"/>
      <c r="F30" s="9"/>
      <c r="G30" s="9"/>
    </row>
    <row r="31" spans="1:7" ht="12.75">
      <c r="A31" s="8"/>
      <c r="B31" s="9">
        <v>10</v>
      </c>
      <c r="C31" s="11">
        <v>7.3</v>
      </c>
      <c r="D31" s="11">
        <v>6.8</v>
      </c>
      <c r="E31" s="9"/>
      <c r="F31" s="9"/>
      <c r="G31" s="9"/>
    </row>
    <row r="32" spans="1:7" s="15" customFormat="1" ht="12.75">
      <c r="A32" s="12">
        <v>0</v>
      </c>
      <c r="B32" s="12" t="s">
        <v>35</v>
      </c>
      <c r="C32" s="13">
        <f>AVERAGE(C22:C31)</f>
        <v>5.119999999999999</v>
      </c>
      <c r="D32" s="13">
        <f>AVERAGE(D22:D31)</f>
        <v>5.15</v>
      </c>
      <c r="E32" s="14"/>
      <c r="F32" s="14"/>
      <c r="G32" s="14"/>
    </row>
    <row r="33" spans="1:7" s="19" customFormat="1" ht="12.75">
      <c r="A33" s="16"/>
      <c r="B33" s="16" t="s">
        <v>13</v>
      </c>
      <c r="C33" s="17">
        <f>STDEV(C22:C31)</f>
        <v>1.8286607121059955</v>
      </c>
      <c r="D33" s="17">
        <f>STDEV(D22:D31)</f>
        <v>1.2871156384205176</v>
      </c>
      <c r="E33" s="18"/>
      <c r="F33" s="18"/>
      <c r="G33" s="18"/>
    </row>
    <row r="34" spans="1:7" s="23" customFormat="1" ht="12.75">
      <c r="A34" s="20"/>
      <c r="B34" s="20" t="s">
        <v>14</v>
      </c>
      <c r="C34" s="21">
        <f>C33/SQRT(10)</f>
        <v>0.5782732917920389</v>
      </c>
      <c r="D34" s="21"/>
      <c r="E34" s="22"/>
      <c r="F34" s="22"/>
      <c r="G34" s="22"/>
    </row>
    <row r="35" spans="1:7" ht="12.75">
      <c r="A35" s="8">
        <v>24</v>
      </c>
      <c r="B35" s="9">
        <v>1</v>
      </c>
      <c r="C35" s="11"/>
      <c r="D35" s="11"/>
      <c r="E35" s="11"/>
      <c r="F35" s="11">
        <v>4.4</v>
      </c>
      <c r="G35" s="11">
        <f>F35-C22</f>
        <v>-0.1999999999999993</v>
      </c>
    </row>
    <row r="36" spans="1:7" ht="12.75">
      <c r="A36" s="8"/>
      <c r="B36" s="9">
        <v>2</v>
      </c>
      <c r="C36" s="11"/>
      <c r="D36" s="11"/>
      <c r="E36" s="11"/>
      <c r="F36" s="11">
        <v>6.1</v>
      </c>
      <c r="G36" s="11">
        <f>F36-C23</f>
        <v>1.3999999999999995</v>
      </c>
    </row>
    <row r="37" spans="1:7" ht="12.75">
      <c r="A37" s="8"/>
      <c r="B37" s="9">
        <v>3</v>
      </c>
      <c r="C37" s="11"/>
      <c r="D37" s="11"/>
      <c r="E37" s="11"/>
      <c r="F37" s="11">
        <v>3.6</v>
      </c>
      <c r="G37" s="11">
        <f>F37-C24</f>
        <v>0.8999999999999999</v>
      </c>
    </row>
    <row r="38" spans="1:7" ht="12.75">
      <c r="A38" s="8"/>
      <c r="B38" s="9">
        <v>4</v>
      </c>
      <c r="C38" s="11"/>
      <c r="D38" s="11"/>
      <c r="E38" s="11"/>
      <c r="F38" s="11">
        <v>5.6</v>
      </c>
      <c r="G38" s="11">
        <f>F38-C25</f>
        <v>0.5</v>
      </c>
    </row>
    <row r="39" spans="1:7" ht="12.75">
      <c r="A39" s="8"/>
      <c r="B39" s="9">
        <v>5</v>
      </c>
      <c r="C39" s="11"/>
      <c r="D39" s="11"/>
      <c r="E39" s="11"/>
      <c r="F39" s="11">
        <v>4.9</v>
      </c>
      <c r="G39" s="11">
        <f>F39-C26</f>
        <v>0.40000000000000036</v>
      </c>
    </row>
    <row r="40" spans="1:7" s="15" customFormat="1" ht="12.75">
      <c r="A40" s="12"/>
      <c r="B40" s="12" t="s">
        <v>35</v>
      </c>
      <c r="C40" s="13"/>
      <c r="D40" s="13"/>
      <c r="E40" s="13"/>
      <c r="F40" s="13">
        <f>AVERAGE(F35:F39)</f>
        <v>4.92</v>
      </c>
      <c r="G40" s="13">
        <f>AVERAGE(G35:G39)</f>
        <v>0.6000000000000001</v>
      </c>
    </row>
    <row r="41" spans="1:7" s="19" customFormat="1" ht="12.75">
      <c r="A41" s="16"/>
      <c r="B41" s="16" t="s">
        <v>13</v>
      </c>
      <c r="C41" s="17"/>
      <c r="D41" s="17"/>
      <c r="E41" s="17"/>
      <c r="F41" s="17">
        <f>STDEV(F35:F39)</f>
        <v>0.9833615815151611</v>
      </c>
      <c r="G41" s="17">
        <f>STDEV(G35:G39)</f>
        <v>0.5958187643906486</v>
      </c>
    </row>
    <row r="42" spans="1:7" s="23" customFormat="1" ht="12.75">
      <c r="A42" s="20"/>
      <c r="B42" s="20" t="s">
        <v>14</v>
      </c>
      <c r="C42" s="22"/>
      <c r="D42" s="22"/>
      <c r="E42" s="22"/>
      <c r="F42" s="21">
        <f>F41/SQRT(5)</f>
        <v>0.4397726685459201</v>
      </c>
      <c r="G42" s="21">
        <f>G41/SQRT(5)</f>
        <v>0.26645825188948424</v>
      </c>
    </row>
    <row r="43" spans="1:7" ht="12.75">
      <c r="A43" s="8">
        <v>48</v>
      </c>
      <c r="B43" s="9">
        <v>6</v>
      </c>
      <c r="C43" s="11"/>
      <c r="D43" s="11"/>
      <c r="E43" s="11"/>
      <c r="F43" s="11">
        <v>9.9</v>
      </c>
      <c r="G43" s="11">
        <f>F43-C26</f>
        <v>5.4</v>
      </c>
    </row>
    <row r="44" spans="1:7" ht="12.75">
      <c r="A44" s="8"/>
      <c r="B44" s="9">
        <v>7</v>
      </c>
      <c r="C44" s="11"/>
      <c r="D44" s="11"/>
      <c r="E44" s="11"/>
      <c r="F44" s="11">
        <v>6.5</v>
      </c>
      <c r="G44" s="11">
        <f>F44-C27</f>
        <v>0.20000000000000018</v>
      </c>
    </row>
    <row r="45" spans="1:7" ht="12.75">
      <c r="A45" s="8"/>
      <c r="B45" s="9">
        <v>8</v>
      </c>
      <c r="C45" s="11"/>
      <c r="D45" s="11"/>
      <c r="E45" s="11"/>
      <c r="F45" s="11">
        <v>14.9</v>
      </c>
      <c r="G45" s="11">
        <f>F45-C29</f>
        <v>6.200000000000001</v>
      </c>
    </row>
    <row r="46" spans="1:7" ht="12.75">
      <c r="A46" s="8"/>
      <c r="B46" s="9">
        <v>9</v>
      </c>
      <c r="C46" s="11"/>
      <c r="D46" s="11"/>
      <c r="E46" s="11"/>
      <c r="F46" s="11">
        <v>6.3</v>
      </c>
      <c r="G46" s="11">
        <f>F46-C30</f>
        <v>2.4</v>
      </c>
    </row>
    <row r="47" spans="1:7" ht="12.75">
      <c r="A47" s="8"/>
      <c r="B47" s="9">
        <v>10</v>
      </c>
      <c r="C47" s="11"/>
      <c r="D47" s="11"/>
      <c r="E47" s="11"/>
      <c r="F47" s="11">
        <v>6.8</v>
      </c>
      <c r="G47" s="11">
        <f>F47-C31</f>
        <v>-0.5</v>
      </c>
    </row>
    <row r="48" spans="1:7" s="15" customFormat="1" ht="12.75">
      <c r="A48" s="12"/>
      <c r="B48" s="12" t="s">
        <v>35</v>
      </c>
      <c r="C48" s="14"/>
      <c r="D48" s="14"/>
      <c r="E48" s="14"/>
      <c r="F48" s="13">
        <f>AVERAGE(F43:F47)</f>
        <v>8.879999999999999</v>
      </c>
      <c r="G48" s="13">
        <f>AVERAGE(G43:G47)</f>
        <v>2.74</v>
      </c>
    </row>
    <row r="49" spans="1:7" s="19" customFormat="1" ht="12.75">
      <c r="A49" s="16"/>
      <c r="B49" s="16" t="s">
        <v>13</v>
      </c>
      <c r="C49" s="18"/>
      <c r="D49" s="18"/>
      <c r="E49" s="18"/>
      <c r="F49" s="17">
        <f>STDEV(F43:F47)</f>
        <v>3.671784307390624</v>
      </c>
      <c r="G49" s="17">
        <f>STDEV(G43:G47)</f>
        <v>3.0046630426721737</v>
      </c>
    </row>
    <row r="50" spans="2:7" s="23" customFormat="1" ht="12.75">
      <c r="B50" s="20" t="s">
        <v>14</v>
      </c>
      <c r="C50" s="22"/>
      <c r="D50" s="22"/>
      <c r="E50" s="22"/>
      <c r="F50" s="21">
        <f>F49/SQRT(5)</f>
        <v>1.6420718620084835</v>
      </c>
      <c r="G50" s="21">
        <f>G49/SQRT(5)</f>
        <v>1.3437261625792662</v>
      </c>
    </row>
    <row r="51" spans="2:4" ht="12.75">
      <c r="B51" s="2"/>
      <c r="C51" s="7"/>
      <c r="D51" s="7"/>
    </row>
    <row r="52" spans="2:4" ht="12.75">
      <c r="B52" s="2"/>
      <c r="C52" s="7"/>
      <c r="D52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Regional Laboratory Services</cp:lastModifiedBy>
  <cp:lastPrinted>2011-03-30T04:33:46Z</cp:lastPrinted>
  <dcterms:created xsi:type="dcterms:W3CDTF">2002-11-22T03:59:38Z</dcterms:created>
  <dcterms:modified xsi:type="dcterms:W3CDTF">2011-04-06T06:23:58Z</dcterms:modified>
  <cp:category/>
  <cp:version/>
  <cp:contentType/>
  <cp:contentStatus/>
</cp:coreProperties>
</file>